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Titles" localSheetId="0">Sheet1!$A:$B,Sheet1!$3:$7</definedName>
  </definedNames>
  <calcPr fullCalcOnLoad="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<sst xmlns="http://schemas.openxmlformats.org/spreadsheetml/2006/main" count="112" uniqueCount="65">
  <si>
    <t>STATE LEVEL BANKERS' COMMITTEE BIHAR, PATNA</t>
  </si>
  <si>
    <t xml:space="preserve">(CONVENOR- STATE BANK OF INDIA)  </t>
  </si>
  <si>
    <t>BANK WISE TOTAL  ANNUAL CREDIT PLAN (ACP ) DISBURSEMENT  FY : 2024 - 25 AS ON 30.09.2024</t>
  </si>
  <si>
    <t>Amount in Crore</t>
  </si>
  <si>
    <t>Sr. No.</t>
  </si>
  <si>
    <t>Name of Bank</t>
  </si>
  <si>
    <t>PRIORITY SECTOR</t>
  </si>
  <si>
    <t>Non Priority Sector</t>
  </si>
  <si>
    <t>GRAND TOTAL</t>
  </si>
  <si>
    <t xml:space="preserve">AGRICULTURE </t>
  </si>
  <si>
    <t>MSME</t>
  </si>
  <si>
    <t>OTHER PRIORITY SECTOR</t>
  </si>
  <si>
    <t>TOTAL PRIORITY SECTOR</t>
  </si>
  <si>
    <t>TARGET</t>
  </si>
  <si>
    <t>ACHIE.</t>
  </si>
  <si>
    <t>% ACHIE.</t>
  </si>
  <si>
    <t>LEAD BANKS</t>
  </si>
  <si>
    <t/>
  </si>
  <si>
    <t>STATE BANK OF INDIA</t>
  </si>
  <si>
    <t>BANK OF BARODA</t>
  </si>
  <si>
    <t>CANARA BANK</t>
  </si>
  <si>
    <t>CENTRAL BANK OF INDIA</t>
  </si>
  <si>
    <t>PUNJAB NATIONAL BANK</t>
  </si>
  <si>
    <t>UNION BANK OF INDIA</t>
  </si>
  <si>
    <t>UCO BANK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</si>
  <si>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</si>
  <si>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</si>
  <si>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</si>
  <si>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</si>
  <si>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</si>
  <si>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</si>
  <si>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</si>
  <si>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</si>
  <si>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AXIS BANK</t>
  </si>
  <si>
    <t>BANDHAN BANK</t>
  </si>
  <si>
    <t>FEDERAL BANK</t>
  </si>
  <si>
    <t>HDFC BANK</t>
  </si>
  <si>
    <t>ICICI BANK</t>
  </si>
  <si>
    <t>IDBI BANK</t>
  </si>
  <si>
    <t>INDUSIND BANK</t>
  </si>
  <si>
    <t>J &amp; K BANK</t>
  </si>
  <si>
    <t>KARNATAKA BANK</t>
  </si>
  <si>
    <t>KOTAK MAHINDRA BANK</t>
  </si>
  <si>
    <t>SOUTH INDIAN BANK</t>
  </si>
  <si>
    <t>YES BANK</t>
  </si>
  <si>
    <t>KARUR VYSYA BANK</t>
  </si>
  <si>
    <t>IDFC FIRST BANK</t>
  </si>
  <si>
    <t>RBL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</si>
  <si>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</si>
  <si>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</si>
  <si>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</si>
  <si>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</si>
  <si>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</si>
  <si>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</si>
  <si>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</si>
  <si>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</si>
  <si>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</si>
  <si>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</si>
  <si>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SMALL FIN. BANK</t>
  </si>
  <si>
    <t>UJJIVAN SMALL FIN. BANK</t>
  </si>
  <si>
    <t>UTKARSH SMALL FIN. BANK</t>
  </si>
  <si>
    <t>ESAF SMALL FIN. BANK</t>
  </si>
  <si>
    <t>UNITY SMALL FINANCE BANK</t>
  </si>
  <si>
    <t>Total Small Financial Bank</t>
  </si>
  <si>
    <t>TOTAL FOR BIHAR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</si>
</sst>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/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2" fontId="2" fillId="0" borderId="13" xfId="0" applyNumberFormat="1" applyFont="1" applyBorder="1" applyAlignment="1">
      <alignment horizontal="right"/>
    </xf>
    <xf numFmtId="2" fontId="2" fillId="0" borderId="13" xfId="0" applyNumberFormat="1" applyFont="1" applyBorder="1" applyAlignment="1">
      <alignment horizontal="center"/>
    </xf>
    <xf numFmtId="2" fontId="2" fillId="2" borderId="13" xfId="0" applyNumberFormat="1" applyFont="1" applyFill="1" applyBorder="1" applyAlignment="1">
      <alignment horizontal="right"/>
    </xf>
    <xf numFmtId="2" fontId="2" fillId="2" borderId="13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vertic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center"/>
    </xf>
    <xf numFmtId="0" fontId="1" fillId="0" borderId="0" xfId="0" applyAlignment="1">
      <alignment horizontal="center"/>
    </xf>
    <xf numFmtId="0" fontId="1" fillId="0" borderId="0" xfId="0" applyAlignment="1">
      <alignment horizontal="left"/>
    </xf>
    <xf numFmtId="2" fontId="1" fillId="0" borderId="0" xfId="0" applyNumberForma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7a8e4dd-0d28-49a3-b9dc-e1aca9ec21a9}">
  <dimension ref="A1:T55"/>
  <sheetViews>
    <sheetView tabSelected="1" zoomScale="96" zoomScaleNormal="96" workbookViewId="0" topLeftCell="A1">
      <selection pane="topLeft" activeCell="A1" sqref="A1:XFD1048576"/>
    </sheetView>
  </sheetViews>
  <sheetFormatPr defaultRowHeight="15" customHeight="1"/>
  <cols>
    <col min="1" max="1" width="7" style="36" bestFit="1" customWidth="1"/>
    <col min="2" max="2" width="32.142857142857146" style="37" bestFit="1" customWidth="1"/>
    <col min="3" max="4" width="10.285714285714286" style="1" customWidth="1"/>
    <col min="5" max="5" width="10.285714285714286" style="36" customWidth="1"/>
    <col min="6" max="7" width="10.285714285714286" style="1" customWidth="1"/>
    <col min="8" max="8" width="10.285714285714286" style="36" customWidth="1"/>
    <col min="9" max="10" width="10.285714285714286" style="1" customWidth="1"/>
    <col min="11" max="11" width="10.285714285714286" style="36" customWidth="1"/>
    <col min="12" max="13" width="10.285714285714286" style="1" customWidth="1"/>
    <col min="14" max="14" width="10.285714285714286" style="36" customWidth="1"/>
    <col min="15" max="16" width="10.285714285714286" style="1" customWidth="1"/>
    <col min="17" max="17" width="10.285714285714286" style="36" customWidth="1"/>
    <col min="18" max="18" width="10.285714285714286" style="1" customWidth="1"/>
    <col min="19" max="19" width="10.285714285714286" style="38" customWidth="1"/>
    <col min="20" max="20" width="10.285714285714286" style="36" customWidth="1"/>
    <col min="21" max="16384" width="9.142857142857142" style="1" customWidth="1"/>
  </cols>
  <sheetData>
    <row r="1" spans="1:20" ht="15.7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3" customFormat="1" ht="15.7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>
      <c r="A5" s="6" t="s">
        <v>4</v>
      </c>
      <c r="B5" s="7" t="s">
        <v>5</v>
      </c>
      <c r="C5" s="8" t="s">
        <v>6</v>
      </c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11" t="s">
        <v>7</v>
      </c>
      <c r="P5" s="12"/>
      <c r="Q5" s="13"/>
      <c r="R5" s="14" t="s">
        <v>8</v>
      </c>
      <c r="S5" s="14"/>
      <c r="T5" s="14"/>
    </row>
    <row r="6" spans="1:20" ht="15">
      <c r="A6" s="15"/>
      <c r="B6" s="16"/>
      <c r="C6" s="14" t="s">
        <v>9</v>
      </c>
      <c r="D6" s="14"/>
      <c r="E6" s="14"/>
      <c r="F6" s="14" t="s">
        <v>10</v>
      </c>
      <c r="G6" s="14"/>
      <c r="H6" s="14"/>
      <c r="I6" s="14" t="s">
        <v>11</v>
      </c>
      <c r="J6" s="14"/>
      <c r="K6" s="14"/>
      <c r="L6" s="14" t="s">
        <v>12</v>
      </c>
      <c r="M6" s="14"/>
      <c r="N6" s="14"/>
      <c r="O6" s="17"/>
      <c r="P6" s="18"/>
      <c r="Q6" s="19"/>
      <c r="R6" s="14"/>
      <c r="S6" s="14"/>
      <c r="T6" s="14"/>
    </row>
    <row r="7" spans="1:20" ht="20.25" customHeight="1">
      <c r="A7" s="20"/>
      <c r="B7" s="21"/>
      <c r="C7" s="14" t="s">
        <v>13</v>
      </c>
      <c r="D7" s="14" t="s">
        <v>14</v>
      </c>
      <c r="E7" s="14" t="s">
        <v>15</v>
      </c>
      <c r="F7" s="14" t="s">
        <v>13</v>
      </c>
      <c r="G7" s="14" t="s">
        <v>14</v>
      </c>
      <c r="H7" s="18" t="s">
        <v>15</v>
      </c>
      <c r="I7" s="14" t="s">
        <v>13</v>
      </c>
      <c r="J7" s="14" t="s">
        <v>14</v>
      </c>
      <c r="K7" s="14" t="s">
        <v>15</v>
      </c>
      <c r="L7" s="14" t="s">
        <v>13</v>
      </c>
      <c r="M7" s="14" t="s">
        <v>14</v>
      </c>
      <c r="N7" s="14" t="s">
        <v>15</v>
      </c>
      <c r="O7" s="14" t="s">
        <v>13</v>
      </c>
      <c r="P7" s="14" t="s">
        <v>14</v>
      </c>
      <c r="Q7" s="14" t="s">
        <v>15</v>
      </c>
      <c r="R7" s="14" t="s">
        <v>13</v>
      </c>
      <c r="S7" s="14" t="s">
        <v>14</v>
      </c>
      <c r="T7" s="22" t="s">
        <v>15</v>
      </c>
    </row>
    <row r="8" spans="1:20" s="23" customFormat="1" ht="15.75">
      <c r="A8" s="24"/>
      <c r="B8" s="25" t="s">
        <v>16</v>
      </c>
      <c r="C8" s="26" t="s">
        <v>17</v>
      </c>
      <c r="D8" s="26" t="s">
        <v>17</v>
      </c>
      <c r="E8" s="27"/>
      <c r="F8" s="26" t="s">
        <v>17</v>
      </c>
      <c r="G8" s="26" t="s">
        <v>17</v>
      </c>
      <c r="H8" s="27"/>
      <c r="I8" s="28"/>
      <c r="J8" s="28"/>
      <c r="K8" s="29"/>
      <c r="L8" s="26" t="s">
        <v>17</v>
      </c>
      <c r="M8" s="26" t="s">
        <v>17</v>
      </c>
      <c r="N8" s="27"/>
      <c r="O8" s="26"/>
      <c r="P8" s="26"/>
      <c r="Q8" s="27"/>
      <c r="R8" s="30" t="s">
        <v>17</v>
      </c>
      <c r="S8" s="30" t="s">
        <v>17</v>
      </c>
      <c r="T8" s="31"/>
    </row>
    <row r="9" spans="1:20" s="3" customFormat="1" ht="15.75">
      <c r="A9" s="2">
        <v>1</v>
      </c>
      <c r="B9" s="32" t="s">
        <v>18</v>
      </c>
      <c r="C9" s="33">
        <v>10978.70</v>
      </c>
      <c r="D9" s="33">
        <v>2200.7399999999998</v>
      </c>
      <c r="E9" s="31">
        <f>D9/C9*100</f>
        <v>20.045542732746132</v>
      </c>
      <c r="F9" s="33">
        <v>15007.20</v>
      </c>
      <c r="G9" s="33">
        <v>7755.46</v>
      </c>
      <c r="H9" s="31">
        <f>G9/F9*100</f>
        <v>51.678261101338016</v>
      </c>
      <c r="I9" s="33">
        <v>3868.65</v>
      </c>
      <c r="J9" s="34">
        <v>212.88</v>
      </c>
      <c r="K9" s="35">
        <f>J9/I9*100</f>
        <v>5.5026947384746618</v>
      </c>
      <c r="L9" s="33">
        <v>29854.55</v>
      </c>
      <c r="M9" s="33">
        <v>10169.08</v>
      </c>
      <c r="N9" s="31">
        <f>M9/L9*100</f>
        <v>34.062077639756758</v>
      </c>
      <c r="O9" s="33">
        <v>18254.98</v>
      </c>
      <c r="P9" s="33">
        <v>11411.07</v>
      </c>
      <c r="Q9" s="31">
        <f>P9/O9*100</f>
        <v>62.509353612000673</v>
      </c>
      <c r="R9" s="33">
        <v>48109.53</v>
      </c>
      <c r="S9" s="33">
        <v>21580.15</v>
      </c>
      <c r="T9" s="31">
        <f>S9/R9*100</f>
        <v>44.856289387986124</v>
      </c>
    </row>
    <row r="10" spans="1:20" s="3" customFormat="1" ht="15.75">
      <c r="A10" s="2">
        <v>2</v>
      </c>
      <c r="B10" s="32" t="s">
        <v>19</v>
      </c>
      <c r="C10" s="33">
        <v>4836.70</v>
      </c>
      <c r="D10" s="33">
        <v>1043.44</v>
      </c>
      <c r="E10" s="31">
        <f t="shared" si="0" ref="E10:E55">D10/C10*100</f>
        <v>21.573386813323136</v>
      </c>
      <c r="F10" s="33">
        <v>5401.66</v>
      </c>
      <c r="G10" s="33">
        <v>2292.9499999999998</v>
      </c>
      <c r="H10" s="31">
        <f t="shared" si="1" ref="H10:H55">G10/F10*100</f>
        <v>42.448987903718482</v>
      </c>
      <c r="I10" s="33">
        <v>1160.1600000000001</v>
      </c>
      <c r="J10" s="34">
        <v>19.28</v>
      </c>
      <c r="K10" s="35">
        <f t="shared" si="2" ref="K10:K55">J10/I10*100</f>
        <v>1.6618397462418979</v>
      </c>
      <c r="L10" s="33">
        <v>11398.52</v>
      </c>
      <c r="M10" s="33">
        <v>3355.67</v>
      </c>
      <c r="N10" s="31">
        <f t="shared" si="3" ref="N10:N55">M10/L10*100</f>
        <v>29.439523727641838</v>
      </c>
      <c r="O10" s="33">
        <v>2067.5500000000002</v>
      </c>
      <c r="P10" s="33">
        <v>1581.44</v>
      </c>
      <c r="Q10" s="31">
        <f t="shared" si="4" ref="Q10:Q55">P10/O10*100</f>
        <v>76.488597615535298</v>
      </c>
      <c r="R10" s="33">
        <v>13466.07</v>
      </c>
      <c r="S10" s="33">
        <v>4937.1099999999997</v>
      </c>
      <c r="T10" s="31">
        <f t="shared" si="5" ref="T10:T55">S10/R10*100</f>
        <v>36.663332360517956</v>
      </c>
    </row>
    <row r="11" spans="1:20" s="3" customFormat="1" ht="15.75">
      <c r="A11" s="2">
        <v>3</v>
      </c>
      <c r="B11" s="32" t="s">
        <v>20</v>
      </c>
      <c r="C11" s="33">
        <v>3642.35</v>
      </c>
      <c r="D11" s="33">
        <v>376.71</v>
      </c>
      <c r="E11" s="31">
        <f t="shared" si="0"/>
        <v>10.342498661578377</v>
      </c>
      <c r="F11" s="33">
        <v>4942.38</v>
      </c>
      <c r="G11" s="33">
        <v>1429.12</v>
      </c>
      <c r="H11" s="31">
        <f t="shared" si="1"/>
        <v>28.915623646906951</v>
      </c>
      <c r="I11" s="33">
        <v>1135.1099999999999</v>
      </c>
      <c r="J11" s="34">
        <v>71.05</v>
      </c>
      <c r="K11" s="35">
        <f t="shared" si="2"/>
        <v>6.259305265568976</v>
      </c>
      <c r="L11" s="33">
        <v>9719.84</v>
      </c>
      <c r="M11" s="33">
        <v>1876.88</v>
      </c>
      <c r="N11" s="31">
        <f t="shared" si="3"/>
        <v>19.309782877084398</v>
      </c>
      <c r="O11" s="33">
        <v>3439.49</v>
      </c>
      <c r="P11" s="33">
        <v>1755.76</v>
      </c>
      <c r="Q11" s="31">
        <f t="shared" si="4"/>
        <v>51.047102913513342</v>
      </c>
      <c r="R11" s="33">
        <v>13159.33</v>
      </c>
      <c r="S11" s="33">
        <v>3632.64</v>
      </c>
      <c r="T11" s="31">
        <f t="shared" si="5"/>
        <v>27.60505284083612</v>
      </c>
    </row>
    <row r="12" spans="1:20" s="3" customFormat="1" ht="15.75">
      <c r="A12" s="2">
        <v>4</v>
      </c>
      <c r="B12" s="32" t="s">
        <v>21</v>
      </c>
      <c r="C12" s="33">
        <v>4026.27</v>
      </c>
      <c r="D12" s="33">
        <v>1041.74</v>
      </c>
      <c r="E12" s="31">
        <f t="shared" si="0"/>
        <v>25.87357529425498</v>
      </c>
      <c r="F12" s="33">
        <v>7692.27</v>
      </c>
      <c r="G12" s="33">
        <v>2032.89</v>
      </c>
      <c r="H12" s="31">
        <f t="shared" si="1"/>
        <v>26.427699495727531</v>
      </c>
      <c r="I12" s="33">
        <v>1403.04</v>
      </c>
      <c r="J12" s="34">
        <v>53.86</v>
      </c>
      <c r="K12" s="35">
        <f t="shared" si="2"/>
        <v>3.8388071615919719</v>
      </c>
      <c r="L12" s="33">
        <v>13121.58</v>
      </c>
      <c r="M12" s="33">
        <v>3128.49</v>
      </c>
      <c r="N12" s="31">
        <f t="shared" si="3"/>
        <v>23.842326914898969</v>
      </c>
      <c r="O12" s="33">
        <v>4780.18</v>
      </c>
      <c r="P12" s="33">
        <v>890.12</v>
      </c>
      <c r="Q12" s="31">
        <f t="shared" si="4"/>
        <v>18.621056110857747</v>
      </c>
      <c r="R12" s="33">
        <v>17901.759999999998</v>
      </c>
      <c r="S12" s="33">
        <v>4018.61</v>
      </c>
      <c r="T12" s="31">
        <f t="shared" si="5"/>
        <v>22.448128005291103</v>
      </c>
    </row>
    <row r="13" spans="1:20" s="3" customFormat="1" ht="15.75">
      <c r="A13" s="2">
        <v>5</v>
      </c>
      <c r="B13" s="32" t="s">
        <v>22</v>
      </c>
      <c r="C13" s="33">
        <v>7862.90</v>
      </c>
      <c r="D13" s="33">
        <v>801.54</v>
      </c>
      <c r="E13" s="31">
        <f t="shared" si="0"/>
        <v>10.193948797517455</v>
      </c>
      <c r="F13" s="33">
        <v>13938.99</v>
      </c>
      <c r="G13" s="33">
        <v>2156.5500000000002</v>
      </c>
      <c r="H13" s="31">
        <f t="shared" si="1"/>
        <v>15.471350506744033</v>
      </c>
      <c r="I13" s="33">
        <v>2080.90</v>
      </c>
      <c r="J13" s="34">
        <v>99.29</v>
      </c>
      <c r="K13" s="35">
        <f t="shared" si="2"/>
        <v>4.7714931039454083</v>
      </c>
      <c r="L13" s="33">
        <v>23882.79</v>
      </c>
      <c r="M13" s="33">
        <v>3057.38</v>
      </c>
      <c r="N13" s="31">
        <f t="shared" si="3"/>
        <v>12.801603162779557</v>
      </c>
      <c r="O13" s="33">
        <v>8889.16</v>
      </c>
      <c r="P13" s="33">
        <v>7784.86</v>
      </c>
      <c r="Q13" s="31">
        <f t="shared" si="4"/>
        <v>87.577003901381005</v>
      </c>
      <c r="R13" s="33">
        <v>32771.949999999997</v>
      </c>
      <c r="S13" s="33">
        <v>10842.24</v>
      </c>
      <c r="T13" s="31">
        <f t="shared" si="5"/>
        <v>33.083902544706675</v>
      </c>
    </row>
    <row r="14" spans="1:20" s="3" customFormat="1" ht="15.75">
      <c r="A14" s="2">
        <v>6</v>
      </c>
      <c r="B14" s="32" t="s">
        <v>23</v>
      </c>
      <c r="C14" s="33">
        <v>2129.06</v>
      </c>
      <c r="D14" s="33">
        <v>559.86</v>
      </c>
      <c r="E14" s="31">
        <f t="shared" si="0"/>
        <v>26.296111899147984</v>
      </c>
      <c r="F14" s="33">
        <v>2926</v>
      </c>
      <c r="G14" s="33">
        <v>1360.01</v>
      </c>
      <c r="H14" s="31">
        <f t="shared" si="1"/>
        <v>46.480177717019821</v>
      </c>
      <c r="I14" s="33">
        <v>857.99</v>
      </c>
      <c r="J14" s="34">
        <v>28.09</v>
      </c>
      <c r="K14" s="35">
        <f t="shared" si="2"/>
        <v>3.2739309315959391</v>
      </c>
      <c r="L14" s="33">
        <v>5913.05</v>
      </c>
      <c r="M14" s="33">
        <v>1947.96</v>
      </c>
      <c r="N14" s="31">
        <f t="shared" si="3"/>
        <v>32.943404841832894</v>
      </c>
      <c r="O14" s="33">
        <v>2055.75</v>
      </c>
      <c r="P14" s="33">
        <v>681.80</v>
      </c>
      <c r="Q14" s="31">
        <f t="shared" si="4"/>
        <v>33.165511370546028</v>
      </c>
      <c r="R14" s="33">
        <v>7968.80</v>
      </c>
      <c r="S14" s="33">
        <v>2629.76</v>
      </c>
      <c r="T14" s="31">
        <f t="shared" si="5"/>
        <v>33.000702740688688</v>
      </c>
    </row>
    <row r="15" spans="1:20" s="3" customFormat="1" ht="15.75">
      <c r="A15" s="2">
        <v>7</v>
      </c>
      <c r="B15" s="32" t="s">
        <v>24</v>
      </c>
      <c r="C15" s="33">
        <v>3735.81</v>
      </c>
      <c r="D15" s="33">
        <v>387.67</v>
      </c>
      <c r="E15" s="31">
        <f t="shared" si="0"/>
        <v>10.377133740741634</v>
      </c>
      <c r="F15" s="33">
        <v>3200.14</v>
      </c>
      <c r="G15" s="33">
        <v>660.58</v>
      </c>
      <c r="H15" s="31">
        <f t="shared" si="1"/>
        <v>20.642221902791754</v>
      </c>
      <c r="I15" s="33">
        <v>752</v>
      </c>
      <c r="J15" s="34">
        <v>249.87</v>
      </c>
      <c r="K15" s="35">
        <f t="shared" si="2"/>
        <v>33.227393617021278</v>
      </c>
      <c r="L15" s="33">
        <v>7687.95</v>
      </c>
      <c r="M15" s="33">
        <v>1298.1199999999999</v>
      </c>
      <c r="N15" s="31">
        <f t="shared" si="3"/>
        <v>16.885125423552442</v>
      </c>
      <c r="O15" s="33">
        <v>1050.50</v>
      </c>
      <c r="P15" s="33">
        <v>367.62</v>
      </c>
      <c r="Q15" s="31">
        <f t="shared" si="4"/>
        <v>34.994764397905762</v>
      </c>
      <c r="R15" s="33">
        <v>8738.4500000000007</v>
      </c>
      <c r="S15" s="33">
        <v>1665.74</v>
      </c>
      <c r="T15" s="31">
        <f t="shared" si="5"/>
        <v>19.062190663103866</v>
      </c>
    </row>
    <row r="16" spans="1:20" s="23" customFormat="1" ht="15.75">
      <c r="A16" s="2"/>
      <c r="B16" s="32" t="s">
        <v>25</v>
      </c>
      <c r="C16" s="30"/>
      <c r="D16" s="33" t="s">
        <v>17</v>
      </c>
      <c r="E16" s="31"/>
      <c r="F16" s="30"/>
      <c r="G16" s="33" t="s">
        <v>17</v>
      </c>
      <c r="H16" s="31"/>
      <c r="I16" s="34"/>
      <c r="J16" s="34"/>
      <c r="K16" s="35"/>
      <c r="L16" s="30"/>
      <c r="M16" s="33" t="s">
        <v>17</v>
      </c>
      <c r="N16" s="31"/>
      <c r="O16" s="30"/>
      <c r="P16" s="33" t="s">
        <v>17</v>
      </c>
      <c r="Q16" s="31"/>
      <c r="R16" s="30"/>
      <c r="S16" s="33" t="s">
        <v>17</v>
      </c>
      <c r="T16" s="31"/>
    </row>
    <row r="17" spans="1:20" s="3" customFormat="1" ht="15.75">
      <c r="A17" s="2">
        <v>8</v>
      </c>
      <c r="B17" s="32" t="s">
        <v>26</v>
      </c>
      <c r="C17" s="33">
        <v>3800.42</v>
      </c>
      <c r="D17" s="33">
        <v>1261.93</v>
      </c>
      <c r="E17" s="31">
        <f t="shared" si="0"/>
        <v>33.205014182642969</v>
      </c>
      <c r="F17" s="33">
        <v>3866.86</v>
      </c>
      <c r="G17" s="33">
        <v>2473.86</v>
      </c>
      <c r="H17" s="31">
        <f t="shared" si="1"/>
        <v>63.975939134077777</v>
      </c>
      <c r="I17" s="33">
        <v>964.65</v>
      </c>
      <c r="J17" s="34">
        <v>40.92</v>
      </c>
      <c r="K17" s="35">
        <f t="shared" si="2"/>
        <v>4.2419530399626808</v>
      </c>
      <c r="L17" s="33">
        <v>8631.93</v>
      </c>
      <c r="M17" s="33">
        <v>3776.71</v>
      </c>
      <c r="N17" s="31">
        <f t="shared" si="3"/>
        <v>43.752787615284184</v>
      </c>
      <c r="O17" s="33">
        <v>2457.65</v>
      </c>
      <c r="P17" s="33">
        <v>900.96</v>
      </c>
      <c r="Q17" s="31">
        <f t="shared" si="4"/>
        <v>36.659410412385817</v>
      </c>
      <c r="R17" s="33">
        <v>11089.58</v>
      </c>
      <c r="S17" s="33">
        <v>4677.67</v>
      </c>
      <c r="T17" s="31">
        <f t="shared" si="5"/>
        <v>42.180767892021159</v>
      </c>
    </row>
    <row r="18" spans="1:20" s="3" customFormat="1" ht="15.75">
      <c r="A18" s="2">
        <v>9</v>
      </c>
      <c r="B18" s="32" t="s">
        <v>27</v>
      </c>
      <c r="C18" s="33">
        <v>428.50</v>
      </c>
      <c r="D18" s="33">
        <v>65.209999999999994</v>
      </c>
      <c r="E18" s="31">
        <f t="shared" si="0"/>
        <v>15.218203033838973</v>
      </c>
      <c r="F18" s="33">
        <v>447.28</v>
      </c>
      <c r="G18" s="33">
        <v>84.47</v>
      </c>
      <c r="H18" s="31">
        <f t="shared" si="1"/>
        <v>18.885262028259703</v>
      </c>
      <c r="I18" s="33">
        <v>511.16</v>
      </c>
      <c r="J18" s="34">
        <v>15.30</v>
      </c>
      <c r="K18" s="35">
        <f t="shared" si="2"/>
        <v>2.9931919555520778</v>
      </c>
      <c r="L18" s="33">
        <v>1386.94</v>
      </c>
      <c r="M18" s="33">
        <v>164.98</v>
      </c>
      <c r="N18" s="31">
        <f t="shared" si="3"/>
        <v>11.895251416788035</v>
      </c>
      <c r="O18" s="33">
        <v>1200.69</v>
      </c>
      <c r="P18" s="33">
        <v>168.21</v>
      </c>
      <c r="Q18" s="31">
        <f t="shared" si="4"/>
        <v>14.009444569372612</v>
      </c>
      <c r="R18" s="33">
        <v>2587.63</v>
      </c>
      <c r="S18" s="33">
        <v>333.19</v>
      </c>
      <c r="T18" s="31">
        <f t="shared" si="5"/>
        <v>12.87626128928788</v>
      </c>
    </row>
    <row r="19" spans="1:20" s="3" customFormat="1" ht="15.75">
      <c r="A19" s="2">
        <v>10</v>
      </c>
      <c r="B19" s="32" t="s">
        <v>28</v>
      </c>
      <c r="C19" s="33">
        <v>5032.07</v>
      </c>
      <c r="D19" s="33">
        <v>329.87</v>
      </c>
      <c r="E19" s="31">
        <f t="shared" si="0"/>
        <v>6.5553539597024688</v>
      </c>
      <c r="F19" s="33">
        <v>5398.03</v>
      </c>
      <c r="G19" s="33">
        <v>1256.80</v>
      </c>
      <c r="H19" s="31">
        <f t="shared" si="1"/>
        <v>23.282567899770843</v>
      </c>
      <c r="I19" s="33">
        <v>878.25</v>
      </c>
      <c r="J19" s="34">
        <v>8.4400000000000013</v>
      </c>
      <c r="K19" s="35">
        <f t="shared" si="2"/>
        <v>0.96100199259891839</v>
      </c>
      <c r="L19" s="33">
        <v>11308.35</v>
      </c>
      <c r="M19" s="33">
        <v>1595.11</v>
      </c>
      <c r="N19" s="31">
        <f t="shared" si="3"/>
        <v>14.105594538548946</v>
      </c>
      <c r="O19" s="33">
        <v>5969.39</v>
      </c>
      <c r="P19" s="33">
        <v>1544</v>
      </c>
      <c r="Q19" s="31">
        <f t="shared" si="4"/>
        <v>25.86528941818176</v>
      </c>
      <c r="R19" s="33">
        <v>17277.740000000002</v>
      </c>
      <c r="S19" s="33">
        <v>3139.11</v>
      </c>
      <c r="T19" s="31">
        <f t="shared" si="5"/>
        <v>18.168522040498349</v>
      </c>
    </row>
    <row r="20" spans="1:20" s="3" customFormat="1" ht="15.75">
      <c r="A20" s="2">
        <v>11</v>
      </c>
      <c r="B20" s="32" t="s">
        <v>29</v>
      </c>
      <c r="C20" s="33">
        <v>624.60</v>
      </c>
      <c r="D20" s="33">
        <v>47.72</v>
      </c>
      <c r="E20" s="31">
        <f t="shared" si="0"/>
        <v>7.6400896573807238</v>
      </c>
      <c r="F20" s="33">
        <v>1042.3800000000001</v>
      </c>
      <c r="G20" s="33">
        <v>76.72</v>
      </c>
      <c r="H20" s="31">
        <f t="shared" si="1"/>
        <v>7.3600798173410835</v>
      </c>
      <c r="I20" s="33">
        <v>255.99</v>
      </c>
      <c r="J20" s="34">
        <v>44.62</v>
      </c>
      <c r="K20" s="35">
        <f t="shared" si="2"/>
        <v>17.430368373764598</v>
      </c>
      <c r="L20" s="33">
        <v>1922.97</v>
      </c>
      <c r="M20" s="33">
        <v>169.06</v>
      </c>
      <c r="N20" s="31">
        <f t="shared" si="3"/>
        <v>8.7916088134500274</v>
      </c>
      <c r="O20" s="33">
        <v>376.20</v>
      </c>
      <c r="P20" s="33">
        <v>209.55</v>
      </c>
      <c r="Q20" s="31">
        <f t="shared" si="4"/>
        <v>55.701754385964918</v>
      </c>
      <c r="R20" s="33">
        <v>2299.17</v>
      </c>
      <c r="S20" s="33">
        <v>378.61</v>
      </c>
      <c r="T20" s="31">
        <f t="shared" si="5"/>
        <v>16.467246876046573</v>
      </c>
    </row>
    <row r="21" spans="1:20" s="3" customFormat="1" ht="15.75">
      <c r="A21" s="2">
        <v>12</v>
      </c>
      <c r="B21" s="32" t="s">
        <v>30</v>
      </c>
      <c r="C21" s="33">
        <v>114.93</v>
      </c>
      <c r="D21" s="33">
        <v>2.59</v>
      </c>
      <c r="E21" s="31">
        <f t="shared" si="0"/>
        <v>2.2535456364743753</v>
      </c>
      <c r="F21" s="33">
        <v>352.88</v>
      </c>
      <c r="G21" s="33">
        <v>10.119999999999999</v>
      </c>
      <c r="H21" s="31">
        <f t="shared" si="1"/>
        <v>2.8678304239401493</v>
      </c>
      <c r="I21" s="33">
        <v>208.41</v>
      </c>
      <c r="J21" s="34">
        <v>1.49</v>
      </c>
      <c r="K21" s="35">
        <f t="shared" si="2"/>
        <v>0.71493690321961523</v>
      </c>
      <c r="L21" s="33">
        <v>676.22</v>
      </c>
      <c r="M21" s="33">
        <v>14.20</v>
      </c>
      <c r="N21" s="31">
        <f t="shared" si="3"/>
        <v>2.0999083138623522</v>
      </c>
      <c r="O21" s="33">
        <v>37.24</v>
      </c>
      <c r="P21" s="33">
        <v>14.40</v>
      </c>
      <c r="Q21" s="31">
        <f t="shared" si="4"/>
        <v>38.668098818474753</v>
      </c>
      <c r="R21" s="33">
        <v>713.46</v>
      </c>
      <c r="S21" s="33">
        <v>28.60</v>
      </c>
      <c r="T21" s="31">
        <f t="shared" si="5"/>
        <v>4.0086339808818998</v>
      </c>
    </row>
    <row r="22" spans="1:20" s="23" customFormat="1" ht="15.75">
      <c r="A22" s="2"/>
      <c r="B22" s="32" t="s">
        <v>31</v>
      </c>
      <c r="C22" s="30">
        <f>SUM(C9:C21)</f>
        <v>47212.30999999999</v>
      </c>
      <c r="D22" s="33">
        <v>8119.02</v>
      </c>
      <c r="E22" s="31">
        <f t="shared" si="0"/>
        <v>17.196828538997565</v>
      </c>
      <c r="F22" s="30">
        <f>SUM(F9:F21)</f>
        <v>64216.069999999992</v>
      </c>
      <c r="G22" s="33">
        <v>21589.53</v>
      </c>
      <c r="H22" s="31">
        <f t="shared" si="1"/>
        <v>33.620135894332989</v>
      </c>
      <c r="I22" s="34">
        <f>SUM(I9:I21)</f>
        <v>14076.31</v>
      </c>
      <c r="J22" s="34">
        <v>845.09</v>
      </c>
      <c r="K22" s="35">
        <f t="shared" si="2"/>
        <v>6.0036330544013312</v>
      </c>
      <c r="L22" s="30">
        <f>SUM(L9:L21)</f>
        <v>125504.69</v>
      </c>
      <c r="M22" s="33">
        <v>30553.64</v>
      </c>
      <c r="N22" s="31">
        <f t="shared" si="3"/>
        <v>24.344620109415828</v>
      </c>
      <c r="O22" s="30">
        <f>SUM(O9:O21)</f>
        <v>50578.78</v>
      </c>
      <c r="P22" s="33">
        <v>27309.79</v>
      </c>
      <c r="Q22" s="31">
        <f t="shared" si="4"/>
        <v>53.994560564726946</v>
      </c>
      <c r="R22" s="30">
        <f>SUM(R9:R21)</f>
        <v>176083.46999999997</v>
      </c>
      <c r="S22" s="33">
        <v>57863.43</v>
      </c>
      <c r="T22" s="31">
        <f t="shared" si="5"/>
        <v>32.861363988340308</v>
      </c>
    </row>
    <row r="23" spans="1:20" s="23" customFormat="1" ht="15.75">
      <c r="A23" s="2"/>
      <c r="B23" s="32" t="s">
        <v>32</v>
      </c>
      <c r="C23" s="30"/>
      <c r="D23" s="33" t="s">
        <v>17</v>
      </c>
      <c r="E23" s="31"/>
      <c r="F23" s="30"/>
      <c r="G23" s="33" t="s">
        <v>17</v>
      </c>
      <c r="H23" s="31"/>
      <c r="I23" s="34"/>
      <c r="J23" s="34"/>
      <c r="K23" s="35"/>
      <c r="L23" s="30"/>
      <c r="M23" s="33" t="s">
        <v>17</v>
      </c>
      <c r="N23" s="31"/>
      <c r="O23" s="30"/>
      <c r="P23" s="33" t="s">
        <v>17</v>
      </c>
      <c r="Q23" s="31"/>
      <c r="R23" s="30"/>
      <c r="S23" s="33" t="s">
        <v>17</v>
      </c>
      <c r="T23" s="31"/>
    </row>
    <row r="24" spans="1:20" s="3" customFormat="1" ht="15.75">
      <c r="A24" s="2">
        <v>13</v>
      </c>
      <c r="B24" s="32" t="s">
        <v>33</v>
      </c>
      <c r="C24" s="33">
        <v>1738.912</v>
      </c>
      <c r="D24" s="33">
        <v>1290.83</v>
      </c>
      <c r="E24" s="31">
        <f t="shared" si="0"/>
        <v>74.232048545297275</v>
      </c>
      <c r="F24" s="33">
        <v>3354.75</v>
      </c>
      <c r="G24" s="33">
        <v>2229.94</v>
      </c>
      <c r="H24" s="31">
        <f t="shared" si="1"/>
        <v>66.471123034503321</v>
      </c>
      <c r="I24" s="33">
        <v>605.29</v>
      </c>
      <c r="J24" s="34">
        <v>133.84</v>
      </c>
      <c r="K24" s="35">
        <f t="shared" si="2"/>
        <v>22.111715045680587</v>
      </c>
      <c r="L24" s="33">
        <v>5698.9519999999993</v>
      </c>
      <c r="M24" s="33">
        <v>3654.61</v>
      </c>
      <c r="N24" s="31">
        <f t="shared" si="3"/>
        <v>64.12775541889107</v>
      </c>
      <c r="O24" s="33">
        <v>1508.24</v>
      </c>
      <c r="P24" s="33">
        <v>1779.19</v>
      </c>
      <c r="Q24" s="31">
        <f t="shared" si="4"/>
        <v>117.96464753620113</v>
      </c>
      <c r="R24" s="33">
        <v>7207.1919999999991</v>
      </c>
      <c r="S24" s="33">
        <v>5433.80</v>
      </c>
      <c r="T24" s="31">
        <f t="shared" si="5"/>
        <v>75.394134081622923</v>
      </c>
    </row>
    <row r="25" spans="1:20" s="3" customFormat="1" ht="15.75">
      <c r="A25" s="2">
        <v>14</v>
      </c>
      <c r="B25" s="32" t="s">
        <v>34</v>
      </c>
      <c r="C25" s="33">
        <v>4746.66</v>
      </c>
      <c r="D25" s="33">
        <v>929.01</v>
      </c>
      <c r="E25" s="31">
        <f t="shared" si="0"/>
        <v>19.571867376218226</v>
      </c>
      <c r="F25" s="33">
        <v>6294.95</v>
      </c>
      <c r="G25" s="33">
        <v>416.87</v>
      </c>
      <c r="H25" s="31">
        <f t="shared" si="1"/>
        <v>6.6222924725375112</v>
      </c>
      <c r="I25" s="33">
        <v>4858.84</v>
      </c>
      <c r="J25" s="34">
        <v>1191.6499999999999</v>
      </c>
      <c r="K25" s="35">
        <f t="shared" si="2"/>
        <v>24.525401124548242</v>
      </c>
      <c r="L25" s="33">
        <v>15900.45</v>
      </c>
      <c r="M25" s="33">
        <v>2537.5300000000002</v>
      </c>
      <c r="N25" s="31">
        <f t="shared" si="3"/>
        <v>15.958856510350335</v>
      </c>
      <c r="O25" s="33">
        <v>2835.47</v>
      </c>
      <c r="P25" s="33">
        <v>2023.29</v>
      </c>
      <c r="Q25" s="31">
        <f t="shared" si="4"/>
        <v>71.356424155431029</v>
      </c>
      <c r="R25" s="33">
        <v>18735.919999999998</v>
      </c>
      <c r="S25" s="33">
        <v>4560.82</v>
      </c>
      <c r="T25" s="31">
        <f t="shared" si="5"/>
        <v>24.342653042925033</v>
      </c>
    </row>
    <row r="26" spans="1:20" s="3" customFormat="1" ht="15.75">
      <c r="A26" s="2">
        <v>15</v>
      </c>
      <c r="B26" s="32" t="s">
        <v>35</v>
      </c>
      <c r="C26" s="33">
        <v>111.59</v>
      </c>
      <c r="D26" s="33">
        <v>95.48</v>
      </c>
      <c r="E26" s="31">
        <f t="shared" si="0"/>
        <v>85.563222510977681</v>
      </c>
      <c r="F26" s="33">
        <v>141.77000000000001</v>
      </c>
      <c r="G26" s="33">
        <v>83.67</v>
      </c>
      <c r="H26" s="31">
        <f t="shared" si="1"/>
        <v>59.018127953727863</v>
      </c>
      <c r="I26" s="33">
        <v>67.87</v>
      </c>
      <c r="J26" s="34">
        <v>2.5499999999999998</v>
      </c>
      <c r="K26" s="35">
        <f t="shared" si="2"/>
        <v>3.757182849565345</v>
      </c>
      <c r="L26" s="33">
        <v>321.23</v>
      </c>
      <c r="M26" s="33">
        <v>181.70</v>
      </c>
      <c r="N26" s="31">
        <f t="shared" si="3"/>
        <v>56.563832767798772</v>
      </c>
      <c r="O26" s="33">
        <v>196.88</v>
      </c>
      <c r="P26" s="33">
        <v>235.90</v>
      </c>
      <c r="Q26" s="31">
        <f t="shared" si="4"/>
        <v>119.819179195449</v>
      </c>
      <c r="R26" s="33">
        <v>518.11</v>
      </c>
      <c r="S26" s="33">
        <v>417.60</v>
      </c>
      <c r="T26" s="31">
        <f t="shared" si="5"/>
        <v>80.600644650749842</v>
      </c>
    </row>
    <row r="27" spans="1:20" s="3" customFormat="1" ht="15.75">
      <c r="A27" s="2">
        <v>16</v>
      </c>
      <c r="B27" s="32" t="s">
        <v>36</v>
      </c>
      <c r="C27" s="33">
        <v>2807.06</v>
      </c>
      <c r="D27" s="33">
        <v>1613.03</v>
      </c>
      <c r="E27" s="31">
        <f t="shared" si="0"/>
        <v>57.463324617215164</v>
      </c>
      <c r="F27" s="33">
        <v>6089</v>
      </c>
      <c r="G27" s="33">
        <v>5572.30</v>
      </c>
      <c r="H27" s="31">
        <f t="shared" si="1"/>
        <v>91.514205945146983</v>
      </c>
      <c r="I27" s="33">
        <v>767.08</v>
      </c>
      <c r="J27" s="34">
        <v>61.75</v>
      </c>
      <c r="K27" s="35">
        <f t="shared" si="2"/>
        <v>8.0500078218699471</v>
      </c>
      <c r="L27" s="33">
        <v>9663.14</v>
      </c>
      <c r="M27" s="33">
        <v>7247.08</v>
      </c>
      <c r="N27" s="31">
        <f t="shared" si="3"/>
        <v>74.997154134163438</v>
      </c>
      <c r="O27" s="33">
        <v>7485.03</v>
      </c>
      <c r="P27" s="33">
        <v>5485.03</v>
      </c>
      <c r="Q27" s="31">
        <f t="shared" si="4"/>
        <v>73.280000213760005</v>
      </c>
      <c r="R27" s="33">
        <v>17148.169999999998</v>
      </c>
      <c r="S27" s="33">
        <v>12732.11</v>
      </c>
      <c r="T27" s="31">
        <f t="shared" si="5"/>
        <v>74.247631088331886</v>
      </c>
    </row>
    <row r="28" spans="1:20" s="3" customFormat="1" ht="15.75">
      <c r="A28" s="2">
        <v>17</v>
      </c>
      <c r="B28" s="32" t="s">
        <v>37</v>
      </c>
      <c r="C28" s="33">
        <v>1198.3399999999999</v>
      </c>
      <c r="D28" s="33">
        <v>533.62</v>
      </c>
      <c r="E28" s="31">
        <f t="shared" si="0"/>
        <v>44.529933074085818</v>
      </c>
      <c r="F28" s="33">
        <v>5529.36</v>
      </c>
      <c r="G28" s="33">
        <v>5082.74</v>
      </c>
      <c r="H28" s="31">
        <f t="shared" si="1"/>
        <v>91.922754170464572</v>
      </c>
      <c r="I28" s="33">
        <v>622.41999999999996</v>
      </c>
      <c r="J28" s="34">
        <v>18.579999999999998</v>
      </c>
      <c r="K28" s="35">
        <f t="shared" si="2"/>
        <v>2.9851225860351533</v>
      </c>
      <c r="L28" s="33">
        <v>7350.12</v>
      </c>
      <c r="M28" s="33">
        <v>5634.94</v>
      </c>
      <c r="N28" s="31">
        <f t="shared" si="3"/>
        <v>76.664598673218933</v>
      </c>
      <c r="O28" s="33">
        <v>7173.01</v>
      </c>
      <c r="P28" s="33">
        <v>3994.34</v>
      </c>
      <c r="Q28" s="31">
        <f t="shared" si="4"/>
        <v>55.685688434841161</v>
      </c>
      <c r="R28" s="33">
        <v>14523.13</v>
      </c>
      <c r="S28" s="33">
        <v>9629.2800000000007</v>
      </c>
      <c r="T28" s="31">
        <f t="shared" si="5"/>
        <v>66.30306276952696</v>
      </c>
    </row>
    <row r="29" spans="1:20" s="3" customFormat="1" ht="15.75">
      <c r="A29" s="2">
        <v>18</v>
      </c>
      <c r="B29" s="32" t="s">
        <v>38</v>
      </c>
      <c r="C29" s="33">
        <v>758.952</v>
      </c>
      <c r="D29" s="33">
        <v>223.83</v>
      </c>
      <c r="E29" s="31">
        <f t="shared" si="0"/>
        <v>29.491983682762545</v>
      </c>
      <c r="F29" s="33">
        <v>1152.6600000000001</v>
      </c>
      <c r="G29" s="33">
        <v>359.11</v>
      </c>
      <c r="H29" s="31">
        <f t="shared" si="1"/>
        <v>31.154893897593393</v>
      </c>
      <c r="I29" s="33">
        <v>516.76</v>
      </c>
      <c r="J29" s="34">
        <v>9.75</v>
      </c>
      <c r="K29" s="35">
        <f t="shared" si="2"/>
        <v>1.8867559408622958</v>
      </c>
      <c r="L29" s="33">
        <v>2428.3720000000003</v>
      </c>
      <c r="M29" s="33">
        <v>592.69000000000005</v>
      </c>
      <c r="N29" s="31">
        <f t="shared" si="3"/>
        <v>24.4068865890399</v>
      </c>
      <c r="O29" s="33">
        <v>573.02</v>
      </c>
      <c r="P29" s="33">
        <v>348.35</v>
      </c>
      <c r="Q29" s="31">
        <f t="shared" si="4"/>
        <v>60.791944434749233</v>
      </c>
      <c r="R29" s="33">
        <v>3001.3920000000003</v>
      </c>
      <c r="S29" s="33">
        <v>941.04</v>
      </c>
      <c r="T29" s="31">
        <f t="shared" si="5"/>
        <v>31.353451998272796</v>
      </c>
    </row>
    <row r="30" spans="1:20" s="3" customFormat="1" ht="15.75">
      <c r="A30" s="2">
        <v>19</v>
      </c>
      <c r="B30" s="32" t="s">
        <v>39</v>
      </c>
      <c r="C30" s="33">
        <v>8213.40</v>
      </c>
      <c r="D30" s="33">
        <v>2764.70</v>
      </c>
      <c r="E30" s="31">
        <f t="shared" si="0"/>
        <v>33.660846908710155</v>
      </c>
      <c r="F30" s="33">
        <v>2778.33</v>
      </c>
      <c r="G30" s="33">
        <v>1070.0999999999999</v>
      </c>
      <c r="H30" s="31">
        <f t="shared" si="1"/>
        <v>38.515943030525527</v>
      </c>
      <c r="I30" s="33">
        <v>248.22</v>
      </c>
      <c r="J30" s="34">
        <v>0.43000000000000005</v>
      </c>
      <c r="K30" s="35">
        <f t="shared" si="2"/>
        <v>0.17323342196438646</v>
      </c>
      <c r="L30" s="33">
        <v>11239.95</v>
      </c>
      <c r="M30" s="33">
        <v>3835.23</v>
      </c>
      <c r="N30" s="31">
        <f t="shared" si="3"/>
        <v>34.121415130850224</v>
      </c>
      <c r="O30" s="33">
        <v>1763.38</v>
      </c>
      <c r="P30" s="33">
        <v>738.73</v>
      </c>
      <c r="Q30" s="31">
        <f t="shared" si="4"/>
        <v>41.892842155406093</v>
      </c>
      <c r="R30" s="33">
        <v>13003.33</v>
      </c>
      <c r="S30" s="33">
        <v>4573.96</v>
      </c>
      <c r="T30" s="31">
        <f t="shared" si="5"/>
        <v>35.175297404587901</v>
      </c>
    </row>
    <row r="31" spans="1:20" s="3" customFormat="1" ht="15.75">
      <c r="A31" s="2">
        <v>20</v>
      </c>
      <c r="B31" s="32" t="s">
        <v>40</v>
      </c>
      <c r="C31" s="33">
        <v>3.12</v>
      </c>
      <c r="D31" s="33">
        <v>0.01</v>
      </c>
      <c r="E31" s="31">
        <f t="shared" si="0"/>
        <v>0.32051282051282048</v>
      </c>
      <c r="F31" s="33">
        <v>23.06</v>
      </c>
      <c r="G31" s="33">
        <v>2.48</v>
      </c>
      <c r="H31" s="31">
        <f t="shared" si="1"/>
        <v>10.75455333911535</v>
      </c>
      <c r="I31" s="33">
        <v>7.85</v>
      </c>
      <c r="J31" s="34">
        <v>0.33</v>
      </c>
      <c r="K31" s="35">
        <f t="shared" si="2"/>
        <v>4.2038216560509563</v>
      </c>
      <c r="L31" s="33">
        <v>34.03</v>
      </c>
      <c r="M31" s="33">
        <v>2.82</v>
      </c>
      <c r="N31" s="31">
        <f t="shared" si="3"/>
        <v>8.28680575962386</v>
      </c>
      <c r="O31" s="33">
        <v>17.32</v>
      </c>
      <c r="P31" s="33">
        <v>4.97</v>
      </c>
      <c r="Q31" s="31">
        <f t="shared" si="4"/>
        <v>28.695150115473439</v>
      </c>
      <c r="R31" s="33">
        <v>51.35</v>
      </c>
      <c r="S31" s="33">
        <v>7.79</v>
      </c>
      <c r="T31" s="31">
        <f t="shared" si="5"/>
        <v>15.170399221032133</v>
      </c>
    </row>
    <row r="32" spans="1:20" s="3" customFormat="1" ht="15.75">
      <c r="A32" s="2">
        <v>21</v>
      </c>
      <c r="B32" s="32" t="s">
        <v>41</v>
      </c>
      <c r="C32" s="33">
        <v>3.12</v>
      </c>
      <c r="D32" s="33">
        <v>1.54</v>
      </c>
      <c r="E32" s="31">
        <f t="shared" si="0"/>
        <v>49.358974358974358</v>
      </c>
      <c r="F32" s="33">
        <v>13.99</v>
      </c>
      <c r="G32" s="33">
        <v>4.6100000000000003</v>
      </c>
      <c r="H32" s="31">
        <f t="shared" si="1"/>
        <v>32.952108649035026</v>
      </c>
      <c r="I32" s="33">
        <v>6.73</v>
      </c>
      <c r="J32" s="34">
        <v>0.069999999999999993</v>
      </c>
      <c r="K32" s="35">
        <f t="shared" si="2"/>
        <v>1.0401188707280831</v>
      </c>
      <c r="L32" s="33">
        <v>23.84</v>
      </c>
      <c r="M32" s="33">
        <v>6.22</v>
      </c>
      <c r="N32" s="31">
        <f t="shared" si="3"/>
        <v>26.090604026845636</v>
      </c>
      <c r="O32" s="33">
        <v>16.19</v>
      </c>
      <c r="P32" s="33">
        <v>2.91</v>
      </c>
      <c r="Q32" s="31">
        <f t="shared" si="4"/>
        <v>17.974058060531192</v>
      </c>
      <c r="R32" s="33">
        <v>40.03</v>
      </c>
      <c r="S32" s="33">
        <v>9.1300000000000008</v>
      </c>
      <c r="T32" s="31">
        <f t="shared" si="5"/>
        <v>22.807894079440423</v>
      </c>
    </row>
    <row r="33" spans="1:20" s="3" customFormat="1" ht="15.75">
      <c r="A33" s="2">
        <v>22</v>
      </c>
      <c r="B33" s="32" t="s">
        <v>42</v>
      </c>
      <c r="C33" s="33">
        <v>1839.316</v>
      </c>
      <c r="D33" s="33">
        <v>756.39</v>
      </c>
      <c r="E33" s="31">
        <f t="shared" si="0"/>
        <v>41.123439365503259</v>
      </c>
      <c r="F33" s="33">
        <v>552.76</v>
      </c>
      <c r="G33" s="33">
        <v>150.44999999999999</v>
      </c>
      <c r="H33" s="31">
        <f t="shared" si="1"/>
        <v>27.217960778638105</v>
      </c>
      <c r="I33" s="33">
        <v>177.98</v>
      </c>
      <c r="J33" s="34">
        <v>36.28</v>
      </c>
      <c r="K33" s="35">
        <f t="shared" si="2"/>
        <v>20.384312844139792</v>
      </c>
      <c r="L33" s="33">
        <v>2570.056</v>
      </c>
      <c r="M33" s="33">
        <v>943.12</v>
      </c>
      <c r="N33" s="31">
        <f t="shared" si="3"/>
        <v>36.696476652648812</v>
      </c>
      <c r="O33" s="33">
        <v>166.86</v>
      </c>
      <c r="P33" s="33">
        <v>171.69</v>
      </c>
      <c r="Q33" s="31">
        <f t="shared" si="4"/>
        <v>102.89464221503056</v>
      </c>
      <c r="R33" s="33">
        <v>2736.9159999999997</v>
      </c>
      <c r="S33" s="33">
        <v>1114.81</v>
      </c>
      <c r="T33" s="31">
        <f t="shared" si="5"/>
        <v>40.73234253444388</v>
      </c>
    </row>
    <row r="34" spans="1:20" s="3" customFormat="1" ht="15.75">
      <c r="A34" s="2">
        <v>23</v>
      </c>
      <c r="B34" s="32" t="s">
        <v>43</v>
      </c>
      <c r="C34" s="33">
        <v>6.21</v>
      </c>
      <c r="D34" s="33">
        <v>0.71</v>
      </c>
      <c r="E34" s="31">
        <f t="shared" si="0"/>
        <v>11.433172302737519</v>
      </c>
      <c r="F34" s="33">
        <v>33.43</v>
      </c>
      <c r="G34" s="33">
        <v>11.56</v>
      </c>
      <c r="H34" s="31">
        <f t="shared" si="1"/>
        <v>34.579718815435243</v>
      </c>
      <c r="I34" s="33">
        <v>17.80</v>
      </c>
      <c r="J34" s="34">
        <v>0</v>
      </c>
      <c r="K34" s="35">
        <f t="shared" si="2"/>
        <v>0</v>
      </c>
      <c r="L34" s="33">
        <v>57.44</v>
      </c>
      <c r="M34" s="33">
        <v>12.27</v>
      </c>
      <c r="N34" s="31">
        <f t="shared" si="3"/>
        <v>21.361420612813369</v>
      </c>
      <c r="O34" s="33">
        <v>14.31</v>
      </c>
      <c r="P34" s="33">
        <v>1.65</v>
      </c>
      <c r="Q34" s="31">
        <f t="shared" si="4"/>
        <v>11.530398322851152</v>
      </c>
      <c r="R34" s="33">
        <v>71.75</v>
      </c>
      <c r="S34" s="33">
        <v>13.92</v>
      </c>
      <c r="T34" s="31">
        <f t="shared" si="5"/>
        <v>19.400696864111495</v>
      </c>
    </row>
    <row r="35" spans="1:20" s="3" customFormat="1" ht="15.75">
      <c r="A35" s="2">
        <v>24</v>
      </c>
      <c r="B35" s="32" t="s">
        <v>44</v>
      </c>
      <c r="C35" s="33">
        <v>141.61000000000001</v>
      </c>
      <c r="D35" s="33">
        <v>75.790000000000006</v>
      </c>
      <c r="E35" s="31">
        <f t="shared" si="0"/>
        <v>53.520231622060585</v>
      </c>
      <c r="F35" s="33">
        <v>407.35</v>
      </c>
      <c r="G35" s="33">
        <v>277.45</v>
      </c>
      <c r="H35" s="31">
        <f t="shared" si="1"/>
        <v>68.110961089971767</v>
      </c>
      <c r="I35" s="33">
        <v>35.97</v>
      </c>
      <c r="J35" s="34">
        <v>0.23</v>
      </c>
      <c r="K35" s="35">
        <f t="shared" si="2"/>
        <v>0.63942174033917154</v>
      </c>
      <c r="L35" s="33">
        <v>584.92999999999995</v>
      </c>
      <c r="M35" s="33">
        <v>353.47</v>
      </c>
      <c r="N35" s="31">
        <f t="shared" si="3"/>
        <v>60.429453096951782</v>
      </c>
      <c r="O35" s="33">
        <v>6249.40</v>
      </c>
      <c r="P35" s="33">
        <v>189.78</v>
      </c>
      <c r="Q35" s="31">
        <f t="shared" si="4"/>
        <v>3.0367715300668863</v>
      </c>
      <c r="R35" s="33">
        <v>6834.33</v>
      </c>
      <c r="S35" s="33">
        <v>543.25</v>
      </c>
      <c r="T35" s="31">
        <f t="shared" si="5"/>
        <v>7.9488406325126242</v>
      </c>
    </row>
    <row r="36" spans="1:20" s="3" customFormat="1" ht="15.75">
      <c r="A36" s="2">
        <v>25</v>
      </c>
      <c r="B36" s="32" t="s">
        <v>45</v>
      </c>
      <c r="C36" s="33">
        <v>3.12</v>
      </c>
      <c r="D36" s="33">
        <v>0</v>
      </c>
      <c r="E36" s="31">
        <f t="shared" si="0"/>
        <v>0</v>
      </c>
      <c r="F36" s="33">
        <v>10.65</v>
      </c>
      <c r="G36" s="33">
        <v>0.75</v>
      </c>
      <c r="H36" s="31">
        <f t="shared" si="1"/>
        <v>7.042253521126761</v>
      </c>
      <c r="I36" s="33">
        <v>6.71</v>
      </c>
      <c r="J36" s="34">
        <v>0</v>
      </c>
      <c r="K36" s="35">
        <f t="shared" si="2"/>
        <v>0</v>
      </c>
      <c r="L36" s="33">
        <v>20.48</v>
      </c>
      <c r="M36" s="33">
        <v>0.75</v>
      </c>
      <c r="N36" s="31">
        <f t="shared" si="3"/>
        <v>3.662109375</v>
      </c>
      <c r="O36" s="33">
        <v>0.25</v>
      </c>
      <c r="P36" s="33">
        <v>1.73</v>
      </c>
      <c r="Q36" s="31">
        <f t="shared" si="4"/>
        <v>692</v>
      </c>
      <c r="R36" s="33">
        <v>20.73</v>
      </c>
      <c r="S36" s="33">
        <v>2.48</v>
      </c>
      <c r="T36" s="31">
        <f t="shared" si="5"/>
        <v>11.96333815726001</v>
      </c>
    </row>
    <row r="37" spans="1:20" s="3" customFormat="1" ht="15.75">
      <c r="A37" s="2">
        <v>26</v>
      </c>
      <c r="B37" s="32" t="s">
        <v>46</v>
      </c>
      <c r="C37" s="33">
        <v>104.71</v>
      </c>
      <c r="D37" s="33">
        <v>167.50</v>
      </c>
      <c r="E37" s="31">
        <f t="shared" si="0"/>
        <v>159.96561932957692</v>
      </c>
      <c r="F37" s="33">
        <v>159.85</v>
      </c>
      <c r="G37" s="33">
        <v>28.41</v>
      </c>
      <c r="H37" s="31">
        <f t="shared" si="1"/>
        <v>17.772912105098531</v>
      </c>
      <c r="I37" s="33">
        <v>73.84</v>
      </c>
      <c r="J37" s="34">
        <v>4.04</v>
      </c>
      <c r="K37" s="35">
        <f t="shared" si="2"/>
        <v>5.4712892741061756</v>
      </c>
      <c r="L37" s="33">
        <v>338.40</v>
      </c>
      <c r="M37" s="33">
        <v>199.95</v>
      </c>
      <c r="N37" s="31">
        <f t="shared" si="3"/>
        <v>59.086879432624116</v>
      </c>
      <c r="O37" s="33">
        <v>297.01</v>
      </c>
      <c r="P37" s="33">
        <v>420.35</v>
      </c>
      <c r="Q37" s="31">
        <f t="shared" si="4"/>
        <v>141.52722130567997</v>
      </c>
      <c r="R37" s="33">
        <v>635.41</v>
      </c>
      <c r="S37" s="33">
        <v>620.29999999999995</v>
      </c>
      <c r="T37" s="31">
        <f t="shared" si="5"/>
        <v>97.622007837459279</v>
      </c>
    </row>
    <row r="38" spans="1:20" s="3" customFormat="1" ht="15.75">
      <c r="A38" s="2">
        <v>27</v>
      </c>
      <c r="B38" s="32" t="s">
        <v>47</v>
      </c>
      <c r="C38" s="33">
        <v>485.59</v>
      </c>
      <c r="D38" s="33">
        <v>826.32</v>
      </c>
      <c r="E38" s="31">
        <f t="shared" si="0"/>
        <v>170.16824893428614</v>
      </c>
      <c r="F38" s="33">
        <v>46.75</v>
      </c>
      <c r="G38" s="33">
        <v>12.92</v>
      </c>
      <c r="H38" s="31">
        <f t="shared" si="1"/>
        <v>27.636363636363637</v>
      </c>
      <c r="I38" s="33">
        <v>23.76</v>
      </c>
      <c r="J38" s="34">
        <v>1.74</v>
      </c>
      <c r="K38" s="35">
        <f t="shared" si="2"/>
        <v>7.3232323232323235</v>
      </c>
      <c r="L38" s="33">
        <v>556.10</v>
      </c>
      <c r="M38" s="33">
        <v>840.98</v>
      </c>
      <c r="N38" s="31">
        <f t="shared" si="3"/>
        <v>151.2281963675598</v>
      </c>
      <c r="O38" s="33">
        <v>132.21</v>
      </c>
      <c r="P38" s="33">
        <v>5.23</v>
      </c>
      <c r="Q38" s="31">
        <f t="shared" si="4"/>
        <v>3.9558278496331596</v>
      </c>
      <c r="R38" s="33">
        <v>688.31</v>
      </c>
      <c r="S38" s="33">
        <v>846.21</v>
      </c>
      <c r="T38" s="31">
        <f t="shared" si="5"/>
        <v>122.94024494777065</v>
      </c>
    </row>
    <row r="39" spans="1:20" s="23" customFormat="1" ht="15.75">
      <c r="A39" s="2"/>
      <c r="B39" s="32" t="s">
        <v>48</v>
      </c>
      <c r="C39" s="30">
        <f>SUM(C24:C38)</f>
        <v>22161.709999999992</v>
      </c>
      <c r="D39" s="33">
        <v>9278.76</v>
      </c>
      <c r="E39" s="31">
        <f t="shared" si="0"/>
        <v>41.868429827842725</v>
      </c>
      <c r="F39" s="30">
        <f>SUM(F24:F38)</f>
        <v>26588.66</v>
      </c>
      <c r="G39" s="33">
        <v>15303.36</v>
      </c>
      <c r="H39" s="31">
        <f t="shared" si="1"/>
        <v>57.555965588337287</v>
      </c>
      <c r="I39" s="34">
        <f>SUM(I24:I38)</f>
        <v>8037.1200000000008</v>
      </c>
      <c r="J39" s="34">
        <v>1461.24</v>
      </c>
      <c r="K39" s="35">
        <f t="shared" si="2"/>
        <v>18.18113951266125</v>
      </c>
      <c r="L39" s="30">
        <f>SUM(L24:L38)</f>
        <v>56787.490000000005</v>
      </c>
      <c r="M39" s="33">
        <v>26043.36</v>
      </c>
      <c r="N39" s="31">
        <f t="shared" si="3"/>
        <v>45.861086658346757</v>
      </c>
      <c r="O39" s="30">
        <f>SUM(O24:O38)</f>
        <v>28428.579999999998</v>
      </c>
      <c r="P39" s="33">
        <v>15403.14</v>
      </c>
      <c r="Q39" s="31">
        <f t="shared" si="4"/>
        <v>54.181883161241259</v>
      </c>
      <c r="R39" s="30">
        <f>SUM(R24:R38)</f>
        <v>85216.069999999992</v>
      </c>
      <c r="S39" s="33">
        <v>41446.50</v>
      </c>
      <c r="T39" s="31">
        <f t="shared" si="5"/>
        <v>48.636953100512621</v>
      </c>
    </row>
    <row r="40" spans="1:20" s="23" customFormat="1" ht="15.75">
      <c r="A40" s="2"/>
      <c r="B40" s="32" t="s">
        <v>49</v>
      </c>
      <c r="C40" s="30">
        <f>C22+C39</f>
        <v>69374.01999999999</v>
      </c>
      <c r="D40" s="33">
        <v>17397.78</v>
      </c>
      <c r="E40" s="31">
        <f t="shared" si="0"/>
        <v>25.07823533939651</v>
      </c>
      <c r="F40" s="30">
        <f>F22+F39</f>
        <v>90804.73</v>
      </c>
      <c r="G40" s="33">
        <v>36892.89</v>
      </c>
      <c r="H40" s="31">
        <f t="shared" si="1"/>
        <v>40.628819666112108</v>
      </c>
      <c r="I40" s="34">
        <f>I22+I39</f>
        <v>22113.43</v>
      </c>
      <c r="J40" s="34">
        <v>2306.33</v>
      </c>
      <c r="K40" s="35">
        <f t="shared" si="2"/>
        <v>10.429544399037145</v>
      </c>
      <c r="L40" s="30">
        <f>L22+L39</f>
        <v>182292.18</v>
      </c>
      <c r="M40" s="33">
        <v>56597</v>
      </c>
      <c r="N40" s="31">
        <f t="shared" si="3"/>
        <v>31.047409713351392</v>
      </c>
      <c r="O40" s="30">
        <f>O22+O39</f>
        <v>79007.36</v>
      </c>
      <c r="P40" s="33">
        <v>42712.93</v>
      </c>
      <c r="Q40" s="31">
        <f t="shared" si="4"/>
        <v>54.061963341136817</v>
      </c>
      <c r="R40" s="30">
        <f>R22+R39</f>
        <v>261299.53999999998</v>
      </c>
      <c r="S40" s="33">
        <v>99309.93</v>
      </c>
      <c r="T40" s="31">
        <f t="shared" si="5"/>
        <v>38.006163348010489</v>
      </c>
    </row>
    <row r="41" spans="1:20" s="23" customFormat="1" ht="15.75">
      <c r="A41" s="2"/>
      <c r="B41" s="32" t="s">
        <v>50</v>
      </c>
      <c r="C41" s="30"/>
      <c r="D41" s="33" t="s">
        <v>17</v>
      </c>
      <c r="E41" s="31"/>
      <c r="F41" s="30"/>
      <c r="G41" s="33" t="s">
        <v>17</v>
      </c>
      <c r="H41" s="31"/>
      <c r="I41" s="34"/>
      <c r="J41" s="34"/>
      <c r="K41" s="35"/>
      <c r="L41" s="30"/>
      <c r="M41" s="33" t="s">
        <v>17</v>
      </c>
      <c r="N41" s="31"/>
      <c r="O41" s="30"/>
      <c r="P41" s="33" t="s">
        <v>17</v>
      </c>
      <c r="Q41" s="31"/>
      <c r="R41" s="30"/>
      <c r="S41" s="33" t="s">
        <v>17</v>
      </c>
      <c r="T41" s="31"/>
    </row>
    <row r="42" spans="1:20" s="3" customFormat="1" ht="15.75">
      <c r="A42" s="2">
        <v>28</v>
      </c>
      <c r="B42" s="32" t="s">
        <v>51</v>
      </c>
      <c r="C42" s="33">
        <v>7699.89</v>
      </c>
      <c r="D42" s="33">
        <v>349.26</v>
      </c>
      <c r="E42" s="31">
        <f t="shared" si="0"/>
        <v>4.5359089545435065</v>
      </c>
      <c r="F42" s="30">
        <v>0</v>
      </c>
      <c r="G42" s="33">
        <v>1.20</v>
      </c>
      <c r="H42" s="31">
        <v>0</v>
      </c>
      <c r="I42" s="33">
        <v>897.46</v>
      </c>
      <c r="J42" s="34">
        <v>26.19</v>
      </c>
      <c r="K42" s="35">
        <f t="shared" si="2"/>
        <v>2.9182359102355537</v>
      </c>
      <c r="L42" s="33">
        <v>8597.35</v>
      </c>
      <c r="M42" s="33">
        <v>376.65</v>
      </c>
      <c r="N42" s="31">
        <f t="shared" si="3"/>
        <v>4.3810011224388905</v>
      </c>
      <c r="O42" s="33">
        <v>21.85</v>
      </c>
      <c r="P42" s="33">
        <v>296.95</v>
      </c>
      <c r="Q42" s="31">
        <f t="shared" si="4"/>
        <v>1359.0389016018305</v>
      </c>
      <c r="R42" s="33">
        <v>8619.2000000000007</v>
      </c>
      <c r="S42" s="33">
        <v>673.60</v>
      </c>
      <c r="T42" s="31">
        <f t="shared" si="5"/>
        <v>7.8151104510859479</v>
      </c>
    </row>
    <row r="43" spans="1:20" s="23" customFormat="1" ht="15.75">
      <c r="A43" s="2"/>
      <c r="B43" s="32" t="s">
        <v>52</v>
      </c>
      <c r="C43" s="33">
        <v>7699.89</v>
      </c>
      <c r="D43" s="33">
        <v>349.26</v>
      </c>
      <c r="E43" s="31">
        <f t="shared" si="0"/>
        <v>4.5359089545435065</v>
      </c>
      <c r="F43" s="30">
        <v>0</v>
      </c>
      <c r="G43" s="33">
        <v>1.20</v>
      </c>
      <c r="H43" s="31">
        <v>0</v>
      </c>
      <c r="I43" s="33">
        <v>897.46</v>
      </c>
      <c r="J43" s="34">
        <v>26.19</v>
      </c>
      <c r="K43" s="35">
        <f t="shared" si="2"/>
        <v>2.9182359102355537</v>
      </c>
      <c r="L43" s="33">
        <v>8597.35</v>
      </c>
      <c r="M43" s="33">
        <v>376.65</v>
      </c>
      <c r="N43" s="31">
        <f t="shared" si="3"/>
        <v>4.3810011224388905</v>
      </c>
      <c r="O43" s="33">
        <v>21.85</v>
      </c>
      <c r="P43" s="33">
        <v>296.95</v>
      </c>
      <c r="Q43" s="31">
        <f t="shared" si="4"/>
        <v>1359.0389016018305</v>
      </c>
      <c r="R43" s="33">
        <v>8619.2000000000007</v>
      </c>
      <c r="S43" s="33">
        <v>673.60</v>
      </c>
      <c r="T43" s="31">
        <f t="shared" si="5"/>
        <v>7.8151104510859479</v>
      </c>
    </row>
    <row r="44" spans="1:20" s="23" customFormat="1" ht="15.75">
      <c r="A44" s="2"/>
      <c r="B44" s="32" t="s">
        <v>53</v>
      </c>
      <c r="C44" s="30"/>
      <c r="D44" s="33" t="s">
        <v>17</v>
      </c>
      <c r="E44" s="31"/>
      <c r="F44" s="30"/>
      <c r="G44" s="33" t="s">
        <v>17</v>
      </c>
      <c r="H44" s="31"/>
      <c r="I44" s="34"/>
      <c r="J44" s="34"/>
      <c r="K44" s="35"/>
      <c r="L44" s="30"/>
      <c r="M44" s="33" t="s">
        <v>17</v>
      </c>
      <c r="N44" s="31"/>
      <c r="O44" s="30"/>
      <c r="P44" s="33" t="s">
        <v>17</v>
      </c>
      <c r="Q44" s="31"/>
      <c r="R44" s="30"/>
      <c r="S44" s="33" t="s">
        <v>17</v>
      </c>
      <c r="T44" s="31"/>
    </row>
    <row r="45" spans="1:20" s="3" customFormat="1" ht="15.75">
      <c r="A45" s="2">
        <v>29</v>
      </c>
      <c r="B45" s="32" t="s">
        <v>54</v>
      </c>
      <c r="C45" s="33">
        <v>12528.31</v>
      </c>
      <c r="D45" s="33">
        <v>2792.20</v>
      </c>
      <c r="E45" s="31">
        <f t="shared" si="0"/>
        <v>22.287124121290102</v>
      </c>
      <c r="F45" s="33">
        <v>3320.97</v>
      </c>
      <c r="G45" s="33">
        <v>5869.86</v>
      </c>
      <c r="H45" s="31">
        <f t="shared" si="1"/>
        <v>176.7513708344249</v>
      </c>
      <c r="I45" s="33">
        <v>1652.64</v>
      </c>
      <c r="J45" s="34">
        <v>54.28</v>
      </c>
      <c r="K45" s="35">
        <f t="shared" si="2"/>
        <v>3.2844418627166228</v>
      </c>
      <c r="L45" s="33">
        <v>17501.919999999998</v>
      </c>
      <c r="M45" s="33">
        <v>8716.34</v>
      </c>
      <c r="N45" s="31">
        <f t="shared" si="3"/>
        <v>49.802193130810792</v>
      </c>
      <c r="O45" s="33">
        <v>65.03</v>
      </c>
      <c r="P45" s="33">
        <v>256.41000000000003</v>
      </c>
      <c r="Q45" s="31">
        <f t="shared" si="4"/>
        <v>394.29494079655547</v>
      </c>
      <c r="R45" s="33">
        <v>17566.95</v>
      </c>
      <c r="S45" s="33">
        <v>8972.75</v>
      </c>
      <c r="T45" s="31">
        <f t="shared" si="5"/>
        <v>51.077449414952504</v>
      </c>
    </row>
    <row r="46" spans="1:20" s="3" customFormat="1" ht="15.75">
      <c r="A46" s="2">
        <v>30</v>
      </c>
      <c r="B46" s="32" t="s">
        <v>55</v>
      </c>
      <c r="C46" s="33">
        <v>14916.70</v>
      </c>
      <c r="D46" s="33">
        <v>4174.26</v>
      </c>
      <c r="E46" s="31">
        <f t="shared" si="0"/>
        <v>27.983803388148853</v>
      </c>
      <c r="F46" s="33">
        <v>3355.08</v>
      </c>
      <c r="G46" s="33">
        <v>1628.50</v>
      </c>
      <c r="H46" s="31">
        <f t="shared" si="1"/>
        <v>48.538335896610512</v>
      </c>
      <c r="I46" s="33">
        <v>1885.68</v>
      </c>
      <c r="J46" s="34">
        <v>65.009999999999991</v>
      </c>
      <c r="K46" s="35">
        <f t="shared" si="2"/>
        <v>3.4475626829578712</v>
      </c>
      <c r="L46" s="33">
        <v>20157.46</v>
      </c>
      <c r="M46" s="33">
        <v>5867.77</v>
      </c>
      <c r="N46" s="31">
        <f t="shared" si="3"/>
        <v>29.109669571463868</v>
      </c>
      <c r="O46" s="33">
        <v>472.12</v>
      </c>
      <c r="P46" s="33">
        <v>229.95</v>
      </c>
      <c r="Q46" s="31">
        <f t="shared" si="4"/>
        <v>48.705837498940944</v>
      </c>
      <c r="R46" s="33">
        <v>20629.580000000002</v>
      </c>
      <c r="S46" s="33">
        <v>6097.72</v>
      </c>
      <c r="T46" s="31">
        <f t="shared" si="5"/>
        <v>29.558139331968945</v>
      </c>
    </row>
    <row r="47" spans="1:20" s="23" customFormat="1" ht="15.75">
      <c r="A47" s="2"/>
      <c r="B47" s="32" t="s">
        <v>56</v>
      </c>
      <c r="C47" s="30">
        <f>SUM(C45:C46)</f>
        <v>27445.010000000002</v>
      </c>
      <c r="D47" s="33">
        <v>6966.46</v>
      </c>
      <c r="E47" s="31">
        <f t="shared" si="0"/>
        <v>25.38333926640945</v>
      </c>
      <c r="F47" s="30">
        <f>SUM(F45:F46)</f>
        <v>6676.0499999999993</v>
      </c>
      <c r="G47" s="33">
        <v>7498.36</v>
      </c>
      <c r="H47" s="31">
        <f t="shared" si="1"/>
        <v>112.31731338141566</v>
      </c>
      <c r="I47" s="34">
        <f>SUM(I45:I46)</f>
        <v>3538.32</v>
      </c>
      <c r="J47" s="34">
        <v>119.28999999999999</v>
      </c>
      <c r="K47" s="35">
        <f t="shared" si="2"/>
        <v>3.371373985394198</v>
      </c>
      <c r="L47" s="30">
        <f>SUM(L45:L46)</f>
        <v>37659.379999999997</v>
      </c>
      <c r="M47" s="33">
        <v>14584.11</v>
      </c>
      <c r="N47" s="31">
        <f t="shared" si="3"/>
        <v>38.726367773447151</v>
      </c>
      <c r="O47" s="30">
        <f>SUM(O45:O46)</f>
        <v>537.15</v>
      </c>
      <c r="P47" s="33">
        <v>486.36</v>
      </c>
      <c r="Q47" s="31">
        <f t="shared" si="4"/>
        <v>90.544540631108646</v>
      </c>
      <c r="R47" s="30">
        <f>SUM(R45:R46)</f>
        <v>38196.53</v>
      </c>
      <c r="S47" s="33">
        <v>15070.47</v>
      </c>
      <c r="T47" s="31">
        <f t="shared" si="5"/>
        <v>39.455076154823487</v>
      </c>
    </row>
    <row r="48" spans="1:20" s="23" customFormat="1" ht="15.75">
      <c r="A48" s="2"/>
      <c r="B48" s="32" t="s">
        <v>57</v>
      </c>
      <c r="C48" s="30"/>
      <c r="D48" s="33" t="s">
        <v>17</v>
      </c>
      <c r="E48" s="31"/>
      <c r="F48" s="30"/>
      <c r="G48" s="33" t="s">
        <v>17</v>
      </c>
      <c r="H48" s="31"/>
      <c r="I48" s="34"/>
      <c r="J48" s="34"/>
      <c r="K48" s="35"/>
      <c r="L48" s="30"/>
      <c r="M48" s="33" t="s">
        <v>17</v>
      </c>
      <c r="N48" s="31"/>
      <c r="O48" s="30"/>
      <c r="P48" s="33" t="s">
        <v>17</v>
      </c>
      <c r="Q48" s="31"/>
      <c r="R48" s="30"/>
      <c r="S48" s="33" t="s">
        <v>17</v>
      </c>
      <c r="T48" s="31"/>
    </row>
    <row r="49" spans="1:20" s="3" customFormat="1" ht="15.75">
      <c r="A49" s="2">
        <v>31</v>
      </c>
      <c r="B49" s="32" t="s">
        <v>58</v>
      </c>
      <c r="C49" s="33">
        <v>364.23</v>
      </c>
      <c r="D49" s="33">
        <v>186.51</v>
      </c>
      <c r="E49" s="31">
        <f t="shared" si="0"/>
        <v>51.20665513549131</v>
      </c>
      <c r="F49" s="33">
        <v>317.99</v>
      </c>
      <c r="G49" s="33">
        <v>54.75</v>
      </c>
      <c r="H49" s="31">
        <f t="shared" si="1"/>
        <v>17.217522563602628</v>
      </c>
      <c r="I49" s="33">
        <v>141.94999999999999</v>
      </c>
      <c r="J49" s="34">
        <v>28.24</v>
      </c>
      <c r="K49" s="35">
        <f t="shared" si="2"/>
        <v>19.894328989080662</v>
      </c>
      <c r="L49" s="33">
        <v>824.17</v>
      </c>
      <c r="M49" s="33">
        <v>269.50</v>
      </c>
      <c r="N49" s="31">
        <f t="shared" si="3"/>
        <v>32.699564410255164</v>
      </c>
      <c r="O49" s="33">
        <v>107.62</v>
      </c>
      <c r="P49" s="33">
        <v>22.98</v>
      </c>
      <c r="Q49" s="31">
        <f t="shared" si="4"/>
        <v>21.352908381341756</v>
      </c>
      <c r="R49" s="33">
        <v>931.79</v>
      </c>
      <c r="S49" s="33">
        <v>292.48</v>
      </c>
      <c r="T49" s="31">
        <f t="shared" si="5"/>
        <v>31.389046888247357</v>
      </c>
    </row>
    <row r="50" spans="1:20" s="3" customFormat="1" ht="15.75">
      <c r="A50" s="2">
        <v>32</v>
      </c>
      <c r="B50" s="32" t="s">
        <v>59</v>
      </c>
      <c r="C50" s="33">
        <v>1495.26</v>
      </c>
      <c r="D50" s="33">
        <v>498.86</v>
      </c>
      <c r="E50" s="31">
        <f t="shared" si="0"/>
        <v>33.362759653839468</v>
      </c>
      <c r="F50" s="33">
        <v>1285.8499999999999</v>
      </c>
      <c r="G50" s="33">
        <v>87.33</v>
      </c>
      <c r="H50" s="31">
        <f t="shared" si="1"/>
        <v>6.7916164404868375</v>
      </c>
      <c r="I50" s="33">
        <v>341</v>
      </c>
      <c r="J50" s="34">
        <v>104.82000000000001</v>
      </c>
      <c r="K50" s="35">
        <f t="shared" si="2"/>
        <v>30.739002932551323</v>
      </c>
      <c r="L50" s="33">
        <v>3122.11</v>
      </c>
      <c r="M50" s="33">
        <v>691.01</v>
      </c>
      <c r="N50" s="31">
        <f t="shared" si="3"/>
        <v>22.13278840271483</v>
      </c>
      <c r="O50" s="33">
        <v>190.71</v>
      </c>
      <c r="P50" s="33">
        <v>54.80</v>
      </c>
      <c r="Q50" s="31">
        <f t="shared" si="4"/>
        <v>28.734728121231186</v>
      </c>
      <c r="R50" s="33">
        <v>3312.82</v>
      </c>
      <c r="S50" s="33">
        <v>745.81</v>
      </c>
      <c r="T50" s="31">
        <f t="shared" si="5"/>
        <v>22.512844042235916</v>
      </c>
    </row>
    <row r="51" spans="1:20" s="3" customFormat="1" ht="15.75">
      <c r="A51" s="2">
        <v>33</v>
      </c>
      <c r="B51" s="32" t="s">
        <v>60</v>
      </c>
      <c r="C51" s="33">
        <v>4226.7700000000004</v>
      </c>
      <c r="D51" s="33">
        <v>927.50</v>
      </c>
      <c r="E51" s="31">
        <f t="shared" si="0"/>
        <v>21.943469836305262</v>
      </c>
      <c r="F51" s="33">
        <v>3631.12</v>
      </c>
      <c r="G51" s="33">
        <v>148.12</v>
      </c>
      <c r="H51" s="31">
        <f t="shared" si="1"/>
        <v>4.0791821807045761</v>
      </c>
      <c r="I51" s="33">
        <v>1406.21</v>
      </c>
      <c r="J51" s="34">
        <v>632.30000000000007</v>
      </c>
      <c r="K51" s="35">
        <f t="shared" si="2"/>
        <v>44.964834555294019</v>
      </c>
      <c r="L51" s="33">
        <v>9264.10</v>
      </c>
      <c r="M51" s="33">
        <v>1707.92</v>
      </c>
      <c r="N51" s="31">
        <f t="shared" si="3"/>
        <v>18.435897712675814</v>
      </c>
      <c r="O51" s="33">
        <v>3.34</v>
      </c>
      <c r="P51" s="33">
        <v>158.88</v>
      </c>
      <c r="Q51" s="31">
        <f t="shared" si="4"/>
        <v>4756.8862275449101</v>
      </c>
      <c r="R51" s="33">
        <v>9267.44</v>
      </c>
      <c r="S51" s="33">
        <v>1866.80</v>
      </c>
      <c r="T51" s="31">
        <f t="shared" si="5"/>
        <v>20.143642688811582</v>
      </c>
    </row>
    <row r="52" spans="1:20" s="3" customFormat="1" ht="15.75">
      <c r="A52" s="2">
        <v>34</v>
      </c>
      <c r="B52" s="32" t="s">
        <v>61</v>
      </c>
      <c r="C52" s="33">
        <v>211.88</v>
      </c>
      <c r="D52" s="33">
        <v>66.790000000000006</v>
      </c>
      <c r="E52" s="31">
        <f t="shared" si="0"/>
        <v>31.522559939588451</v>
      </c>
      <c r="F52" s="33">
        <v>135.63</v>
      </c>
      <c r="G52" s="33">
        <v>12.09</v>
      </c>
      <c r="H52" s="31">
        <f t="shared" si="1"/>
        <v>8.9139570891395703</v>
      </c>
      <c r="I52" s="33">
        <v>36.369999999999997</v>
      </c>
      <c r="J52" s="34">
        <v>71.850000000000009</v>
      </c>
      <c r="K52" s="35">
        <f t="shared" si="2"/>
        <v>197.55292823755846</v>
      </c>
      <c r="L52" s="33">
        <v>383.88</v>
      </c>
      <c r="M52" s="33">
        <v>150.72999999999999</v>
      </c>
      <c r="N52" s="31">
        <f t="shared" si="3"/>
        <v>39.264874439929145</v>
      </c>
      <c r="O52" s="33">
        <v>3.60</v>
      </c>
      <c r="P52" s="33">
        <v>6.84</v>
      </c>
      <c r="Q52" s="31">
        <f t="shared" si="4"/>
        <v>190</v>
      </c>
      <c r="R52" s="33">
        <v>387.48</v>
      </c>
      <c r="S52" s="33">
        <v>157.57</v>
      </c>
      <c r="T52" s="31">
        <f t="shared" si="5"/>
        <v>40.665324661918028</v>
      </c>
    </row>
    <row r="53" spans="1:20" s="3" customFormat="1" ht="15.75">
      <c r="A53" s="2">
        <v>35</v>
      </c>
      <c r="B53" s="32" t="s">
        <v>62</v>
      </c>
      <c r="C53" s="33">
        <v>449.44</v>
      </c>
      <c r="D53" s="33">
        <v>184.77</v>
      </c>
      <c r="E53" s="31">
        <f t="shared" si="0"/>
        <v>41.111160555357777</v>
      </c>
      <c r="F53" s="33">
        <v>386.41</v>
      </c>
      <c r="G53" s="33">
        <v>4.45</v>
      </c>
      <c r="H53" s="31">
        <f t="shared" si="1"/>
        <v>1.1516265107010688</v>
      </c>
      <c r="I53" s="33">
        <v>113.94</v>
      </c>
      <c r="J53" s="34">
        <v>42.86</v>
      </c>
      <c r="K53" s="35">
        <f t="shared" si="2"/>
        <v>37.616289275057049</v>
      </c>
      <c r="L53" s="33">
        <v>949.79</v>
      </c>
      <c r="M53" s="33">
        <v>232.08</v>
      </c>
      <c r="N53" s="31">
        <f t="shared" si="3"/>
        <v>24.434875077648748</v>
      </c>
      <c r="O53" s="33">
        <v>128.37</v>
      </c>
      <c r="P53" s="33">
        <v>45.77</v>
      </c>
      <c r="Q53" s="31">
        <f t="shared" si="4"/>
        <v>35.654747994079614</v>
      </c>
      <c r="R53" s="33">
        <v>1078.1600000000001</v>
      </c>
      <c r="S53" s="33">
        <v>277.85000000000002</v>
      </c>
      <c r="T53" s="31">
        <f t="shared" si="5"/>
        <v>25.770757587000077</v>
      </c>
    </row>
    <row r="54" spans="1:20" s="23" customFormat="1" ht="15.75">
      <c r="A54" s="2"/>
      <c r="B54" s="32" t="s">
        <v>63</v>
      </c>
      <c r="C54" s="30">
        <f>SUM(C49:C53)</f>
        <v>6747.58</v>
      </c>
      <c r="D54" s="33">
        <v>1864.43</v>
      </c>
      <c r="E54" s="31">
        <f t="shared" si="0"/>
        <v>27.631091443154439</v>
      </c>
      <c r="F54" s="30">
        <f>SUM(F49:F53)</f>
        <v>5757</v>
      </c>
      <c r="G54" s="33">
        <v>306.74</v>
      </c>
      <c r="H54" s="31">
        <f t="shared" si="1"/>
        <v>5.3281222859128023</v>
      </c>
      <c r="I54" s="34">
        <f>SUM(I49:I53)</f>
        <v>2039.47</v>
      </c>
      <c r="J54" s="34">
        <v>880.07</v>
      </c>
      <c r="K54" s="35">
        <f t="shared" si="2"/>
        <v>43.151897306653197</v>
      </c>
      <c r="L54" s="30">
        <f>SUM(L49:L53)</f>
        <v>14544.05</v>
      </c>
      <c r="M54" s="33">
        <v>3051.24</v>
      </c>
      <c r="N54" s="31">
        <f t="shared" si="3"/>
        <v>20.979300813734824</v>
      </c>
      <c r="O54" s="30">
        <f>SUM(O49:O53)</f>
        <v>433.64000000000004</v>
      </c>
      <c r="P54" s="33">
        <v>289.27</v>
      </c>
      <c r="Q54" s="31">
        <f t="shared" si="4"/>
        <v>66.707407065768834</v>
      </c>
      <c r="R54" s="30">
        <f>SUM(R49:R53)</f>
        <v>14977.69</v>
      </c>
      <c r="S54" s="33">
        <v>3340.51</v>
      </c>
      <c r="T54" s="31">
        <f t="shared" si="5"/>
        <v>22.303239017498694</v>
      </c>
    </row>
    <row r="55" spans="1:20" s="23" customFormat="1" ht="15.75">
      <c r="A55" s="2"/>
      <c r="B55" s="32" t="s">
        <v>64</v>
      </c>
      <c r="C55" s="30">
        <f>C22+C39+C43+C47+C54</f>
        <v>111266.49999999999</v>
      </c>
      <c r="D55" s="33">
        <v>26577.93</v>
      </c>
      <c r="E55" s="31">
        <f t="shared" si="0"/>
        <v>23.886731406128533</v>
      </c>
      <c r="F55" s="30">
        <f>F22+F39+F43+F47+F54</f>
        <v>103237.78</v>
      </c>
      <c r="G55" s="33">
        <v>44699.19</v>
      </c>
      <c r="H55" s="31">
        <f t="shared" si="1"/>
        <v>43.297318094209317</v>
      </c>
      <c r="I55" s="34">
        <f>I22+I39+I43+I47+I54</f>
        <v>28588.68</v>
      </c>
      <c r="J55" s="34">
        <v>3331.88</v>
      </c>
      <c r="K55" s="35">
        <f t="shared" si="2"/>
        <v>11.654542986944483</v>
      </c>
      <c r="L55" s="30">
        <f>L22+L39+L43+L47+L54</f>
        <v>243092.96</v>
      </c>
      <c r="M55" s="33">
        <v>74609</v>
      </c>
      <c r="N55" s="31">
        <f t="shared" si="3"/>
        <v>30.691551083996838</v>
      </c>
      <c r="O55" s="30">
        <f>O22+O39+O43+O47+O54</f>
        <v>80000</v>
      </c>
      <c r="P55" s="33">
        <v>43785.51</v>
      </c>
      <c r="Q55" s="31">
        <f t="shared" si="4"/>
        <v>54.731887499999999</v>
      </c>
      <c r="R55" s="30">
        <f>R22+R39+R43+R47+R54</f>
        <v>323092.96000000002</v>
      </c>
      <c r="S55" s="33">
        <v>118394.51</v>
      </c>
      <c r="T55" s="31">
        <f t="shared" si="5"/>
        <v>36.644100818538412</v>
      </c>
    </row>
  </sheetData>
  <mergeCells count="13">
    <mergeCell ref="A2:T2"/>
    <mergeCell ref="A1:T1"/>
    <mergeCell ref="R5:T6"/>
    <mergeCell ref="A4:T4"/>
    <mergeCell ref="B5:B7"/>
    <mergeCell ref="A5:A7"/>
    <mergeCell ref="A3:T3"/>
    <mergeCell ref="C6:E6"/>
    <mergeCell ref="F6:H6"/>
    <mergeCell ref="I6:K6"/>
    <mergeCell ref="L6:N6"/>
    <mergeCell ref="C5:N5"/>
    <mergeCell ref="O5:Q6"/>
  </mergeCells>
  <pageMargins left="0.7086614173228347" right="0.7086614173228347" top="0.7480314960629921" bottom="0.7480314960629921" header="0.31496062992125984" footer="0.31496062992125984"/>
  <pageSetup fitToHeight="0" fitToWidth="0" orientation="landscape" paperSize="9" scale="5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